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Shared drives\ISTEM_SharedDrive\+ I-STEM SHARED FOLDER\Posters\Poster Printing\Material Servies Requisitions\State Requisitions\"/>
    </mc:Choice>
  </mc:AlternateContent>
  <xr:revisionPtr revIDLastSave="0" documentId="8_{6FB77A93-D6B0-4401-8709-23C5AF3E056F}"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20" yWindow="-120" windowWidth="29040" windowHeight="1584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<sst xmlns="http://schemas.openxmlformats.org/spreadsheetml/2006/main" count="5471" uniqueCount="1890">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</sst>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I49" sqref="I49"/>
    </sheetView>
  </sheetViews>
  <sheetFormatPr defaultColWidth="9.140625" defaultRowHeight="15" x14ac:dyDescent="0.25"/>
  <cols>
    <col min="1" max="1" width="1.710937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7109375" style="12" customWidth="1"/>
    <col min="10" max="10" width="21.5703125" style="12" customWidth="1"/>
    <col min="11" max="11" width="1.42578125" style="12" customWidth="1"/>
    <col min="12" max="12" width="1.28515625" style="12" customWidth="1"/>
    <col min="13" max="13" width="19.7109375" style="18" bestFit="1" customWidth="1"/>
    <col min="14" max="14" width="0.85546875" style="18" customWidth="1"/>
    <col min="15" max="15" width="19.7109375" style="18" hidden="1" customWidth="1"/>
    <col min="16" max="16" width="17.140625" style="13" customWidth="1"/>
    <col min="17" max="17" width="1.7109375" style="13" customWidth="1"/>
    <col min="18" max="18" width="16.5703125" style="13" customWidth="1"/>
    <col min="19" max="19" width="2" style="13" customWidth="1"/>
    <col min="20" max="20" width="13.7109375" style="12" customWidth="1"/>
    <col min="21" max="21" width="11.5703125" style="12" customWidth="1"/>
    <col min="22" max="22" width="13.710937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174"/>
      <c r="D4" s="174"/>
      <c r="E4" s="174"/>
      <c r="F4" s="320" t="s">
        <v>230</v>
      </c>
      <c r="G4" s="321"/>
      <c r="H4" s="322"/>
      <c r="I4" s="206"/>
      <c r="J4" s="207"/>
      <c r="K4" s="207"/>
      <c r="L4" s="208"/>
      <c r="M4" s="225" t="s">
        <v>231</v>
      </c>
      <c r="N4" s="226"/>
      <c r="O4" s="89"/>
      <c r="P4" s="209"/>
      <c r="Q4" s="210"/>
      <c r="R4" s="211"/>
      <c r="S4" s="41"/>
    </row>
    <row r="5" spans="1:23" ht="30.75" customHeight="1" x14ac:dyDescent="0.2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25">
      <c r="A6" s="30"/>
      <c r="B6" s="96" t="s">
        <v>253</v>
      </c>
      <c r="C6" s="174"/>
      <c r="D6" s="174"/>
      <c r="E6" s="174"/>
      <c r="F6" s="174"/>
      <c r="G6" s="334"/>
      <c r="H6" s="98" t="s">
        <v>233</v>
      </c>
      <c r="I6" s="114"/>
      <c r="J6" s="99" t="s">
        <v>252</v>
      </c>
      <c r="K6" s="307"/>
      <c r="L6" s="307"/>
      <c r="M6" s="307"/>
      <c r="N6" s="307"/>
      <c r="O6" s="307"/>
      <c r="P6" s="307"/>
      <c r="Q6" s="307"/>
      <c r="R6" s="308"/>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313" t="s">
        <v>272</v>
      </c>
      <c r="C9" s="314"/>
      <c r="D9" s="314"/>
      <c r="E9" s="314"/>
      <c r="F9" s="314"/>
      <c r="G9" s="314"/>
      <c r="H9" s="314"/>
      <c r="I9" s="314"/>
      <c r="J9" s="314"/>
      <c r="K9" s="314"/>
      <c r="L9" s="314"/>
      <c r="M9" s="314"/>
      <c r="N9" s="314"/>
      <c r="O9" s="314"/>
      <c r="P9" s="314"/>
      <c r="Q9" s="314"/>
      <c r="R9" s="315"/>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185"/>
      <c r="D11" s="186"/>
      <c r="E11" s="187"/>
      <c r="P11" s="113" t="str">
        <f>"MS"&amp;LEFT(P5,2)&amp;RIGHT(P5,2)&amp;RIGHT(P4,2)</f>
        <v>MS</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25">
      <c r="A15" s="30"/>
      <c r="B15" s="192"/>
      <c r="C15" s="193"/>
      <c r="D15" s="193"/>
      <c r="E15" s="194"/>
      <c r="F15" s="198"/>
      <c r="G15" s="198"/>
      <c r="H15" s="199"/>
      <c r="I15" s="115"/>
      <c r="J15" s="215"/>
      <c r="K15" s="216"/>
      <c r="L15" s="217"/>
      <c r="M15" s="227">
        <f>I15*J15</f>
        <v>0</v>
      </c>
      <c r="N15" s="228"/>
      <c r="O15" s="112"/>
      <c r="P15" s="222">
        <f>M15</f>
        <v>0</v>
      </c>
      <c r="Q15" s="223"/>
      <c r="R15" s="224"/>
      <c r="S15" s="80"/>
      <c r="T15" s="31"/>
    </row>
    <row r="16" spans="1:23" x14ac:dyDescent="0.25">
      <c r="A16" s="30"/>
      <c r="B16" s="192"/>
      <c r="C16" s="193"/>
      <c r="D16" s="193"/>
      <c r="E16" s="194"/>
      <c r="F16" s="183"/>
      <c r="G16" s="183"/>
      <c r="H16" s="184"/>
      <c r="I16" s="116"/>
      <c r="J16" s="218"/>
      <c r="K16" s="219"/>
      <c r="L16" s="219"/>
      <c r="M16" s="229">
        <f t="shared" ref="M16:M33" si="0">I16*J16</f>
        <v>0</v>
      </c>
      <c r="N16" s="230"/>
      <c r="O16" s="101"/>
      <c r="P16" s="302">
        <f t="shared" ref="P16" si="1">M16</f>
        <v>0</v>
      </c>
      <c r="Q16" s="303"/>
      <c r="R16" s="304"/>
      <c r="S16" s="80"/>
      <c r="T16" s="31"/>
    </row>
    <row r="17" spans="1:20" x14ac:dyDescent="0.2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2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2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2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2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2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2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2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2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2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2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2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2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2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2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2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75" thickBot="1" x14ac:dyDescent="0.3">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2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3">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3">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25">
      <c r="A48" s="264" t="s">
        <v>241</v>
      </c>
      <c r="B48" s="265"/>
      <c r="C48" s="239"/>
      <c r="D48" s="240"/>
      <c r="E48" s="282"/>
      <c r="F48" s="283"/>
      <c r="G48" s="284"/>
      <c r="H48" s="119"/>
      <c r="I48" s="120"/>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
      </c>
      <c r="K48" s="276"/>
      <c r="L48" s="93"/>
      <c r="M48" s="128"/>
      <c r="N48" s="152"/>
      <c r="O48" s="129"/>
      <c r="P48" s="311"/>
      <c r="Q48" s="312"/>
      <c r="R48" s="251"/>
      <c r="S48" s="252"/>
      <c r="T48" s="136"/>
      <c r="U48" s="143"/>
      <c r="V48" s="41"/>
      <c r="W48" s="7"/>
    </row>
    <row r="49" spans="1:27" ht="15.75" customHeight="1" x14ac:dyDescent="0.2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2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2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3">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25">
      <c r="A53" s="270" t="s">
        <v>242</v>
      </c>
      <c r="B53" s="271"/>
      <c r="C53" s="235"/>
      <c r="D53" s="236"/>
      <c r="E53" s="291"/>
      <c r="F53" s="292"/>
      <c r="G53" s="293"/>
      <c r="H53" s="125"/>
      <c r="I53" s="171"/>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
      </c>
      <c r="K53" s="277"/>
      <c r="L53" s="94"/>
      <c r="M53" s="132"/>
      <c r="N53" s="153"/>
      <c r="O53" s="133"/>
      <c r="P53" s="249"/>
      <c r="Q53" s="250"/>
      <c r="R53" s="318"/>
      <c r="S53" s="319"/>
      <c r="T53" s="140"/>
      <c r="U53" s="147"/>
      <c r="V53" s="14"/>
      <c r="W53" s="7"/>
    </row>
    <row r="54" spans="1:27" ht="15.75" customHeight="1" x14ac:dyDescent="0.2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2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2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3">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2" activePane="bottomLeft" state="frozen"/>
      <selection pane="bottomLeft" activeCell="A5" sqref="A5"/>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7109375" style="162" bestFit="1" customWidth="1"/>
    <col min="6" max="6" width="13.710937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0</v>
      </c>
      <c r="B7" s="6" t="str">
        <f>IF(ISBLANK('MSR-INPUT SHEET'!C48),"",IF(ISBLANK('MSR-INPUT SHEET'!C53),"","15-MS "&amp;LEFT('MSR-INPUT SHEET'!B15,31)))</f>
        <v/>
      </c>
      <c r="C7" s="4" t="str">
        <f>IF(ISBLANK('MSR-INPUT SHEET'!C53),"","28050")</f>
        <v/>
      </c>
      <c r="D7" t="str">
        <f>IF(ISBLANK('MSR-INPUT SHEET'!C53),"",'MSR-INPUT SHEET'!H53)</f>
        <v/>
      </c>
      <c r="E7" s="27">
        <f>IF(ISBLANK(B2),"",'MSR-INPUT SHEET'!P5)</f>
        <v>0</v>
      </c>
      <c r="F7" s="6" t="str">
        <f t="shared" ref="F7:F11" si="4">B7</f>
        <v/>
      </c>
      <c r="G7" s="22" t="str">
        <f>IF(ISBLANK('MSR-INPUT SHEET'!C53),"",'MSR-INPUT SHEET'!C53)</f>
        <v/>
      </c>
      <c r="H7" s="170">
        <f>'MSR-INPUT SHEET'!I53</f>
        <v>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Debra Szostak</cp:lastModifiedBy>
  <cp:lastPrinted>2021-04-08T21:17:55Z</cp:lastPrinted>
  <dcterms:created xsi:type="dcterms:W3CDTF">2014-04-03T14:05:36Z</dcterms:created>
  <dcterms:modified xsi:type="dcterms:W3CDTF">2024-09-24T18:55:22Z</dcterms:modified>
</cp:coreProperties>
</file>